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<sst xmlns="http://schemas.openxmlformats.org/spreadsheetml/2006/main" count="159" uniqueCount="155">
  <si>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</si>
  <si>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</si>
  <si>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</si>
  <si>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</si>
  <si>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</si>
  <si>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</si>
  <si>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</si>
  <si>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</si>
  <si>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</si>
  <si>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</si>
  <si>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</si>
  <si>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</si>
  <si>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</si>
  <si>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</si>
  <si>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</si>
  <si>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</si>
  <si>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</si>
  <si>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</si>
  <si>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</si>
  <si>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</si>
  <si>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</si>
  <si>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</si>
  <si>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</si>
  <si>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</si>
  <si>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</si>
  <si>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</si>
  <si>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</si>
  <si>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</si>
  <si>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</si>
  <si>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</si>
  <si>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</si>
  <si>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</si>
  <si>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</si>
  <si>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</si>
  <si>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</si>
  <si>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</si>
  <si>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</si>
  <si>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</si>
  <si>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</si>
  <si>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</si>
  <si>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</si>
  <si>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</si>
  <si>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</si>
  <si>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</si>
  <si>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</si>
  <si>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</si>
  <si>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</si>
  <si>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</si>
  <si>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</si>
  <si>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</si>
  <si>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</si>
  <si>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</si>
  <si>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</si>
  <si>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</si>
  <si>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</si>
  <si>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</si>
  <si>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</si>
  <si>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</si>
  <si>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</si>
  <si>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</si>
  <si>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</si>
  <si>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</si>
  <si>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</si>
  <si>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</si>
  <si>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</si>
  <si>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</si>
  <si>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</si>
  <si>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</si>
  <si>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</si>
  <si>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</si>
  <si>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</si>
  <si>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</si>
  <si>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</si>
  <si>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</si>
  <si>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</si>
  <si>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</si>
  <si>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</si>
  <si>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</si>
  <si>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</si>
  <si>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</si>
  <si>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</si>
  <si>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</si>
  <si>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</si>
  <si>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</si>
  <si>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</si>
  <si>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</si>
  <si>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</si>
  <si>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</si>
  <si>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</si>
  <si>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</si>
  <si>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</si>
  <si>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</si>
  <si>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</si>
  <si>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</si>
  <si>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</si>
  <si>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</si>
  <si>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</si>
  <si>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</si>
  <si>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</si>
  <si>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</si>
  <si>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</si>
  <si>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</si>
  <si>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</si>
  <si>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</si>
  <si>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</si>
  <si>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</si>
  <si>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</si>
  <si>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</si>
  <si>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</si>
  <si>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</si>
  <si>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</si>
  <si>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</si>
  <si>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</si>
  <si>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</si>
  <si>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</si>
  <si>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</si>
  <si>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</si>
  <si>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</si>
  <si>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</si>
  <si>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</si>
  <si>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</si>
  <si>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</si>
  <si>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</si>
  <si>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</si>
  <si>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</si>
  <si>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</si>
  <si>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</si>
  <si>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</si>
  <si>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</si>
  <si>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</si>
  <si>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</si>
  <si>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</si>
  <si>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</si>
  <si>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</si>
  <si>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</si>
  <si>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</si>
  <si>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</si>
  <si>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</si>
  <si>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</si>
  <si>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</si>
  <si>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</si>
  <si>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</si>
  <si>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</si>
  <si>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</si>
  <si>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</si>
  <si>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</si>
  <si>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</si>
  <si>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</si>
  <si>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</si>
  <si>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</si>
  <si>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</si>
  <si>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</si>
  <si>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Олой дехкон бозори                    200984163</t>
  </si>
  <si>
    <t xml:space="preserve">за 2022 год  2- квартал. </t>
  </si>
  <si>
    <t>за 2 - Кв.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</si>
</sst>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7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212" fontId="7" fillId="0" borderId="2" xfId="2235" applyNumberFormat="1" applyFont="1" applyFill="1" applyBorder="1" applyAlignment="1">
      <alignment horizontal="center" vertical="center"/>
      <protection/>
    </xf>
    <xf numFmtId="212" fontId="8" fillId="0" borderId="2" xfId="2235" applyNumberFormat="1" applyFont="1" applyFill="1" applyBorder="1" applyAlignment="1">
      <alignment horizontal="center" vertical="center"/>
      <protection/>
    </xf>
    <xf numFmtId="212" fontId="6" fillId="0" borderId="2" xfId="2235" applyNumberFormat="1" applyFont="1" applyFill="1" applyBorder="1" applyAlignment="1">
      <alignment horizontal="center" vertical="center"/>
      <protection/>
    </xf>
    <xf numFmtId="212" fontId="8" fillId="0" borderId="36" xfId="2235" applyNumberFormat="1" applyFont="1" applyFill="1" applyBorder="1" applyAlignment="1">
      <alignment horizontal="center" vertical="center"/>
      <protection/>
    </xf>
    <xf numFmtId="212" fontId="7" fillId="0" borderId="0" xfId="2235" applyNumberFormat="1" applyFont="1" applyFill="1" applyAlignment="1">
      <alignment horizontal="left"/>
      <protection/>
    </xf>
    <xf numFmtId="212" fontId="8" fillId="0" borderId="38" xfId="2235" applyNumberFormat="1" applyFont="1" applyFill="1" applyBorder="1" applyAlignment="1">
      <alignment horizontal="center" vertical="center"/>
      <protection/>
    </xf>
    <xf numFmtId="212" fontId="7" fillId="0" borderId="0" xfId="2235" applyNumberFormat="1" applyFont="1" applyFill="1" applyAlignment="1">
      <alignment horizontal="center"/>
      <protection/>
    </xf>
    <xf numFmtId="212" fontId="8" fillId="0" borderId="2" xfId="2235" applyNumberFormat="1" applyFont="1" applyFill="1" applyBorder="1" applyAlignment="1">
      <alignment horizontal="center" vertical="center" wrapText="1"/>
      <protection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82">
      <selection activeCell="D103" sqref="D103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153</v>
      </c>
    </row>
    <row r="6" spans="1:4" ht="25.5">
      <c r="A6" s="11" t="s">
        <v>12</v>
      </c>
      <c r="B6" s="11" t="s">
        <v>13</v>
      </c>
      <c r="C6" s="61">
        <v>44562</v>
      </c>
      <c r="D6" s="61">
        <v>44743</v>
      </c>
    </row>
    <row r="7" spans="1:4" ht="12.75">
      <c r="A7" s="12"/>
      <c r="B7" s="13">
        <v>2</v>
      </c>
      <c r="C7" s="13"/>
      <c r="D7" s="13"/>
    </row>
    <row r="8" spans="1:4" ht="12.75" customHeight="1">
      <c r="A8" s="87" t="s">
        <v>14</v>
      </c>
      <c r="B8" s="88"/>
      <c r="C8" s="88"/>
      <c r="D8" s="88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99">
        <v>27001330.6</v>
      </c>
      <c r="D10" s="99">
        <v>27157623.3</v>
      </c>
    </row>
    <row r="11" spans="1:4" ht="12.75">
      <c r="A11" s="16" t="s">
        <v>17</v>
      </c>
      <c r="B11" s="17">
        <v>11</v>
      </c>
      <c r="C11" s="99">
        <v>1937877</v>
      </c>
      <c r="D11" s="99">
        <v>2140186.3</v>
      </c>
    </row>
    <row r="12" spans="1:4" ht="12.75">
      <c r="A12" s="18" t="s">
        <v>18</v>
      </c>
      <c r="B12" s="17">
        <v>12</v>
      </c>
      <c r="C12" s="99">
        <v>25063453.6</v>
      </c>
      <c r="D12" s="99">
        <v>25016837</v>
      </c>
    </row>
    <row r="13" spans="1:4" ht="12.75">
      <c r="A13" s="19" t="s">
        <v>19</v>
      </c>
      <c r="B13" s="20"/>
      <c r="C13" s="99"/>
      <c r="D13" s="99"/>
    </row>
    <row r="14" spans="1:4" ht="12.75">
      <c r="A14" s="18" t="s">
        <v>20</v>
      </c>
      <c r="B14" s="17">
        <v>20</v>
      </c>
      <c r="C14" s="99">
        <v>0</v>
      </c>
      <c r="D14" s="99"/>
    </row>
    <row r="15" spans="1:4" ht="12.75">
      <c r="A15" s="18" t="s">
        <v>21</v>
      </c>
      <c r="B15" s="17">
        <v>21</v>
      </c>
      <c r="C15" s="99">
        <v>0</v>
      </c>
      <c r="D15" s="99">
        <v>0</v>
      </c>
    </row>
    <row r="16" spans="1:4" ht="12.75">
      <c r="A16" s="18" t="s">
        <v>22</v>
      </c>
      <c r="B16" s="17">
        <v>22</v>
      </c>
      <c r="C16" s="99">
        <v>0</v>
      </c>
      <c r="D16" s="99">
        <v>0</v>
      </c>
    </row>
    <row r="17" spans="1:4" ht="12.75">
      <c r="A17" s="14" t="s">
        <v>23</v>
      </c>
      <c r="B17" s="21">
        <v>30</v>
      </c>
      <c r="C17" s="100">
        <v>3418.1</v>
      </c>
      <c r="D17" s="100">
        <v>3418.1</v>
      </c>
    </row>
    <row r="18" spans="1:4" ht="12.75">
      <c r="A18" s="18" t="s">
        <v>24</v>
      </c>
      <c r="B18" s="17">
        <v>40</v>
      </c>
      <c r="C18" s="99">
        <v>3418.1</v>
      </c>
      <c r="D18" s="99">
        <v>3418.1</v>
      </c>
    </row>
    <row r="19" spans="1:4" ht="12.75">
      <c r="A19" s="18" t="s">
        <v>25</v>
      </c>
      <c r="B19" s="17">
        <v>50</v>
      </c>
      <c r="C19" s="99">
        <v>0</v>
      </c>
      <c r="D19" s="99">
        <v>0</v>
      </c>
    </row>
    <row r="20" spans="1:4" ht="12.75">
      <c r="A20" s="18" t="s">
        <v>26</v>
      </c>
      <c r="B20" s="17">
        <v>60</v>
      </c>
      <c r="C20" s="99"/>
      <c r="D20" s="99">
        <v>0</v>
      </c>
    </row>
    <row r="21" spans="1:4" ht="12.75">
      <c r="A21" s="18" t="s">
        <v>27</v>
      </c>
      <c r="B21" s="17">
        <v>70</v>
      </c>
      <c r="C21" s="99">
        <v>0</v>
      </c>
      <c r="D21" s="99">
        <v>0</v>
      </c>
    </row>
    <row r="22" spans="1:4" ht="12.75">
      <c r="A22" s="18" t="s">
        <v>28</v>
      </c>
      <c r="B22" s="17">
        <v>80</v>
      </c>
      <c r="C22" s="99">
        <v>0</v>
      </c>
      <c r="D22" s="99">
        <v>0</v>
      </c>
    </row>
    <row r="23" spans="1:4" ht="12.75">
      <c r="A23" s="18" t="s">
        <v>29</v>
      </c>
      <c r="B23" s="17">
        <v>90</v>
      </c>
      <c r="C23" s="103"/>
      <c r="D23" s="99"/>
    </row>
    <row r="24" spans="1:4" ht="12.75">
      <c r="A24" s="18" t="s">
        <v>30</v>
      </c>
      <c r="B24" s="13">
        <v>100</v>
      </c>
      <c r="C24" s="99"/>
      <c r="D24" s="99">
        <v>77620.4</v>
      </c>
    </row>
    <row r="25" spans="1:4" ht="12.75">
      <c r="A25" s="18" t="s">
        <v>31</v>
      </c>
      <c r="B25" s="13">
        <v>110</v>
      </c>
      <c r="C25" s="99">
        <v>0</v>
      </c>
      <c r="D25" s="99">
        <v>0</v>
      </c>
    </row>
    <row r="26" spans="1:4" ht="12.75">
      <c r="A26" s="18" t="s">
        <v>32</v>
      </c>
      <c r="B26" s="62">
        <v>111</v>
      </c>
      <c r="C26" s="101"/>
      <c r="D26" s="101"/>
    </row>
    <row r="27" spans="1:4" ht="12.75">
      <c r="A27" s="18" t="s">
        <v>33</v>
      </c>
      <c r="B27" s="13">
        <v>120</v>
      </c>
      <c r="C27" s="99"/>
      <c r="D27" s="99"/>
    </row>
    <row r="28" spans="1:4" ht="12.75">
      <c r="A28" s="22" t="s">
        <v>34</v>
      </c>
      <c r="B28" s="23">
        <v>130</v>
      </c>
      <c r="C28" s="102">
        <f>C12+C16+C17+C23+C24+C25+C27</f>
        <v>25066871.700000003</v>
      </c>
      <c r="D28" s="102">
        <f>D12+D16+D17+D23+D24+D25+D27</f>
        <v>25097875.5</v>
      </c>
    </row>
    <row r="29" spans="1:4" ht="27.75" customHeight="1">
      <c r="A29" s="89" t="s">
        <v>35</v>
      </c>
      <c r="B29" s="90"/>
      <c r="C29" s="90"/>
      <c r="D29" s="90"/>
    </row>
    <row r="30" spans="1:4" ht="12.75">
      <c r="A30" s="24" t="s">
        <v>36</v>
      </c>
      <c r="B30" s="25">
        <v>140</v>
      </c>
      <c r="C30" s="104">
        <v>0</v>
      </c>
      <c r="D30" s="104">
        <v>19466.2</v>
      </c>
    </row>
    <row r="31" spans="1:4" ht="12.75">
      <c r="A31" s="18" t="s">
        <v>37</v>
      </c>
      <c r="B31" s="13">
        <v>150</v>
      </c>
      <c r="C31" s="99">
        <v>0</v>
      </c>
      <c r="D31" s="99">
        <v>19466.2</v>
      </c>
    </row>
    <row r="32" spans="1:4" ht="12.75">
      <c r="A32" s="18" t="s">
        <v>38</v>
      </c>
      <c r="B32" s="13">
        <v>160</v>
      </c>
      <c r="C32" s="99"/>
      <c r="D32" s="99"/>
    </row>
    <row r="33" spans="1:4" ht="12.75">
      <c r="A33" s="18" t="s">
        <v>39</v>
      </c>
      <c r="B33" s="13">
        <v>170</v>
      </c>
      <c r="C33" s="99"/>
      <c r="D33" s="99"/>
    </row>
    <row r="34" spans="1:4" ht="12.75">
      <c r="A34" s="18" t="s">
        <v>40</v>
      </c>
      <c r="B34" s="13">
        <v>180</v>
      </c>
      <c r="C34" s="99">
        <v>0</v>
      </c>
      <c r="D34" s="99">
        <v>0</v>
      </c>
    </row>
    <row r="35" spans="1:4" ht="12.75">
      <c r="A35" s="18" t="s">
        <v>41</v>
      </c>
      <c r="B35" s="13">
        <v>190</v>
      </c>
      <c r="C35" s="99">
        <v>0</v>
      </c>
      <c r="D35" s="99">
        <v>0</v>
      </c>
    </row>
    <row r="36" spans="1:4" ht="12.75">
      <c r="A36" s="18" t="s">
        <v>42</v>
      </c>
      <c r="B36" s="13">
        <v>200</v>
      </c>
      <c r="C36" s="99"/>
      <c r="D36" s="99">
        <v>0</v>
      </c>
    </row>
    <row r="37" spans="1:4" ht="12.75">
      <c r="A37" s="19" t="s">
        <v>135</v>
      </c>
      <c r="B37" s="26">
        <v>210</v>
      </c>
      <c r="C37" s="100">
        <v>215948.5</v>
      </c>
      <c r="D37" s="100">
        <v>344129.4</v>
      </c>
    </row>
    <row r="38" spans="1:4" ht="12.75">
      <c r="A38" s="18" t="s">
        <v>32</v>
      </c>
      <c r="B38" s="26">
        <v>211</v>
      </c>
      <c r="C38" s="100"/>
      <c r="D38" s="100"/>
    </row>
    <row r="39" spans="1:4" ht="12.75">
      <c r="A39" s="18" t="s">
        <v>43</v>
      </c>
      <c r="B39" s="13">
        <v>220</v>
      </c>
      <c r="C39" s="99">
        <v>167972.6</v>
      </c>
      <c r="D39" s="99">
        <v>244512.7</v>
      </c>
    </row>
    <row r="40" spans="1:4" ht="12.75">
      <c r="A40" s="18" t="s">
        <v>44</v>
      </c>
      <c r="B40" s="13">
        <v>230</v>
      </c>
      <c r="C40" s="99"/>
      <c r="D40" s="99"/>
    </row>
    <row r="41" spans="1:4" ht="12.75">
      <c r="A41" s="18" t="s">
        <v>45</v>
      </c>
      <c r="B41" s="13">
        <v>240</v>
      </c>
      <c r="C41" s="99">
        <v>0</v>
      </c>
      <c r="D41" s="99"/>
    </row>
    <row r="42" spans="1:4" ht="12.75">
      <c r="A42" s="18" t="s">
        <v>46</v>
      </c>
      <c r="B42" s="13">
        <v>250</v>
      </c>
      <c r="C42" s="99">
        <v>3586.3</v>
      </c>
      <c r="D42" s="99">
        <v>0</v>
      </c>
    </row>
    <row r="43" spans="1:4" ht="12.75">
      <c r="A43" s="18" t="s">
        <v>47</v>
      </c>
      <c r="B43" s="13">
        <v>260</v>
      </c>
      <c r="C43" s="99">
        <v>35027.2</v>
      </c>
      <c r="D43" s="99">
        <v>20009</v>
      </c>
    </row>
    <row r="44" spans="1:4" ht="12.75">
      <c r="A44" s="18" t="s">
        <v>48</v>
      </c>
      <c r="B44" s="13">
        <v>270</v>
      </c>
      <c r="C44" s="99">
        <v>5697.1</v>
      </c>
      <c r="D44" s="99">
        <v>78790.3</v>
      </c>
    </row>
    <row r="45" spans="1:4" ht="12.75">
      <c r="A45" s="18" t="s">
        <v>49</v>
      </c>
      <c r="B45" s="13">
        <v>280</v>
      </c>
      <c r="C45" s="99">
        <v>1154.5</v>
      </c>
      <c r="D45" s="99">
        <v>0</v>
      </c>
    </row>
    <row r="46" spans="1:4" ht="12.75">
      <c r="A46" s="18" t="s">
        <v>50</v>
      </c>
      <c r="B46" s="13">
        <v>290</v>
      </c>
      <c r="C46" s="99">
        <v>0</v>
      </c>
      <c r="D46" s="99">
        <v>0</v>
      </c>
    </row>
    <row r="47" spans="1:4" ht="12.75">
      <c r="A47" s="18" t="s">
        <v>51</v>
      </c>
      <c r="B47" s="13">
        <v>300</v>
      </c>
      <c r="C47" s="99">
        <v>13.1</v>
      </c>
      <c r="D47" s="99">
        <v>71</v>
      </c>
    </row>
    <row r="48" spans="1:4" ht="12.75">
      <c r="A48" s="18" t="s">
        <v>52</v>
      </c>
      <c r="B48" s="13">
        <v>310</v>
      </c>
      <c r="C48" s="99">
        <v>2497.7</v>
      </c>
      <c r="D48" s="99">
        <v>746.4</v>
      </c>
    </row>
    <row r="49" spans="1:4" ht="12.75">
      <c r="A49" s="19" t="s">
        <v>53</v>
      </c>
      <c r="B49" s="26">
        <v>320</v>
      </c>
      <c r="C49" s="100">
        <v>1147034.7</v>
      </c>
      <c r="D49" s="100">
        <v>1195655.3</v>
      </c>
    </row>
    <row r="50" spans="1:4" ht="12.75">
      <c r="A50" s="18" t="s">
        <v>54</v>
      </c>
      <c r="B50" s="13">
        <v>330</v>
      </c>
      <c r="C50" s="99">
        <v>0</v>
      </c>
      <c r="D50" s="99">
        <v>0</v>
      </c>
    </row>
    <row r="51" spans="1:4" ht="12.75">
      <c r="A51" s="18" t="s">
        <v>55</v>
      </c>
      <c r="B51" s="13">
        <v>340</v>
      </c>
      <c r="C51" s="99">
        <v>1147034.7</v>
      </c>
      <c r="D51" s="99">
        <v>1195655.3</v>
      </c>
    </row>
    <row r="52" spans="1:4" ht="12.75">
      <c r="A52" s="18" t="s">
        <v>56</v>
      </c>
      <c r="B52" s="13">
        <v>350</v>
      </c>
      <c r="C52" s="99">
        <v>0</v>
      </c>
      <c r="D52" s="99">
        <v>0</v>
      </c>
    </row>
    <row r="53" spans="1:4" ht="12.75">
      <c r="A53" s="18" t="s">
        <v>57</v>
      </c>
      <c r="B53" s="13">
        <v>360</v>
      </c>
      <c r="C53" s="99">
        <v>0</v>
      </c>
      <c r="D53" s="99">
        <v>0</v>
      </c>
    </row>
    <row r="54" spans="1:4" ht="12.75">
      <c r="A54" s="18" t="s">
        <v>58</v>
      </c>
      <c r="B54" s="13">
        <v>370</v>
      </c>
      <c r="C54" s="105">
        <v>0</v>
      </c>
      <c r="D54" s="99">
        <v>0</v>
      </c>
    </row>
    <row r="55" spans="1:4" ht="12.75">
      <c r="A55" s="18" t="s">
        <v>59</v>
      </c>
      <c r="B55" s="13">
        <v>380</v>
      </c>
      <c r="C55" s="99">
        <v>0</v>
      </c>
      <c r="D55" s="99">
        <v>0</v>
      </c>
    </row>
    <row r="56" spans="1:4" ht="12.75">
      <c r="A56" s="19" t="s">
        <v>60</v>
      </c>
      <c r="B56" s="26">
        <v>390</v>
      </c>
      <c r="C56" s="100">
        <v>1362983.2</v>
      </c>
      <c r="D56" s="100">
        <v>1559250.9</v>
      </c>
    </row>
    <row r="57" spans="1:4" ht="12.75">
      <c r="A57" s="19" t="s">
        <v>61</v>
      </c>
      <c r="B57" s="26">
        <v>400</v>
      </c>
      <c r="C57" s="100">
        <f>C28+C56</f>
        <v>26429854.900000002</v>
      </c>
      <c r="D57" s="100">
        <f>D28+D56</f>
        <v>26657126.4</v>
      </c>
    </row>
    <row r="58" spans="1:4" ht="25.5">
      <c r="A58" s="11" t="s">
        <v>12</v>
      </c>
      <c r="B58" s="11" t="s">
        <v>13</v>
      </c>
      <c r="C58" s="106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87" t="s">
        <v>62</v>
      </c>
      <c r="B60" s="88"/>
      <c r="C60" s="88"/>
      <c r="D60" s="88"/>
    </row>
    <row r="61" spans="1:4" ht="12.75">
      <c r="A61" s="18" t="s">
        <v>63</v>
      </c>
      <c r="B61" s="13">
        <v>410</v>
      </c>
      <c r="C61" s="99">
        <v>1849174</v>
      </c>
      <c r="D61" s="99">
        <v>1849174</v>
      </c>
    </row>
    <row r="62" spans="1:4" ht="12.75">
      <c r="A62" s="18" t="s">
        <v>64</v>
      </c>
      <c r="B62" s="13">
        <v>420</v>
      </c>
      <c r="C62" s="99"/>
      <c r="D62" s="99">
        <v>0</v>
      </c>
    </row>
    <row r="63" spans="1:4" ht="12.75">
      <c r="A63" s="18" t="s">
        <v>65</v>
      </c>
      <c r="B63" s="13">
        <v>430</v>
      </c>
      <c r="C63" s="99">
        <v>3261370.4</v>
      </c>
      <c r="D63" s="99">
        <v>3261370.4</v>
      </c>
    </row>
    <row r="64" spans="1:4" ht="12.75">
      <c r="A64" s="18" t="s">
        <v>66</v>
      </c>
      <c r="B64" s="13">
        <v>440</v>
      </c>
      <c r="C64" s="99"/>
      <c r="D64" s="99"/>
    </row>
    <row r="65" spans="1:4" ht="12.75">
      <c r="A65" s="18" t="s">
        <v>67</v>
      </c>
      <c r="B65" s="13">
        <v>450</v>
      </c>
      <c r="C65" s="99">
        <v>-1119349.5</v>
      </c>
      <c r="D65" s="99">
        <v>-992375</v>
      </c>
    </row>
    <row r="66" spans="1:4" ht="12.75">
      <c r="A66" s="18" t="s">
        <v>68</v>
      </c>
      <c r="B66" s="13">
        <v>460</v>
      </c>
      <c r="C66" s="99">
        <v>22345390</v>
      </c>
      <c r="D66" s="99">
        <v>22345390</v>
      </c>
    </row>
    <row r="67" spans="1:4" ht="12.75">
      <c r="A67" s="18" t="s">
        <v>69</v>
      </c>
      <c r="B67" s="13">
        <v>470</v>
      </c>
      <c r="C67" s="99">
        <v>0</v>
      </c>
      <c r="D67" s="99">
        <v>0</v>
      </c>
    </row>
    <row r="68" spans="1:4" ht="12.75">
      <c r="A68" s="19" t="s">
        <v>70</v>
      </c>
      <c r="B68" s="26">
        <v>480</v>
      </c>
      <c r="C68" s="100">
        <f>C61+C62+C63-C64+C65+C66+C67</f>
        <v>26336584.9</v>
      </c>
      <c r="D68" s="100">
        <f>D61+D62+D63-D64+D65+D66+D67</f>
        <v>26463559.4</v>
      </c>
    </row>
    <row r="69" spans="1:4" ht="12.75">
      <c r="A69" s="87" t="s">
        <v>71</v>
      </c>
      <c r="B69" s="88"/>
      <c r="C69" s="88"/>
      <c r="D69" s="88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99"/>
      <c r="D80" s="51">
        <v>0</v>
      </c>
    </row>
    <row r="81" spans="1:4" ht="12.75">
      <c r="A81" s="18" t="s">
        <v>83</v>
      </c>
      <c r="B81" s="13">
        <v>580</v>
      </c>
      <c r="C81" s="99"/>
      <c r="D81" s="99"/>
    </row>
    <row r="82" spans="1:4" ht="12.75">
      <c r="A82" s="18" t="s">
        <v>84</v>
      </c>
      <c r="B82" s="13">
        <v>590</v>
      </c>
      <c r="C82" s="99"/>
      <c r="D82" s="99">
        <v>0</v>
      </c>
    </row>
    <row r="83" spans="1:4" ht="25.5">
      <c r="A83" s="19" t="s">
        <v>136</v>
      </c>
      <c r="B83" s="26">
        <v>600</v>
      </c>
      <c r="C83" s="100">
        <v>93270</v>
      </c>
      <c r="D83" s="100">
        <v>193567</v>
      </c>
    </row>
    <row r="84" spans="1:4" ht="25.5">
      <c r="A84" s="27" t="s">
        <v>85</v>
      </c>
      <c r="B84" s="13">
        <v>601</v>
      </c>
      <c r="C84" s="100">
        <v>93270</v>
      </c>
      <c r="D84" s="100">
        <v>193567</v>
      </c>
    </row>
    <row r="85" spans="1:4" ht="12.75">
      <c r="A85" s="18" t="s">
        <v>86</v>
      </c>
      <c r="B85" s="13">
        <v>602</v>
      </c>
      <c r="C85" s="99"/>
      <c r="D85" s="99"/>
    </row>
    <row r="86" spans="1:4" ht="12.75">
      <c r="A86" s="18" t="s">
        <v>87</v>
      </c>
      <c r="B86" s="13">
        <v>610</v>
      </c>
      <c r="C86" s="99">
        <v>35412.8</v>
      </c>
      <c r="D86" s="99">
        <v>38378.6</v>
      </c>
    </row>
    <row r="87" spans="1:4" ht="12.75">
      <c r="A87" s="18" t="s">
        <v>88</v>
      </c>
      <c r="B87" s="13">
        <v>620</v>
      </c>
      <c r="C87" s="99"/>
      <c r="D87" s="99"/>
    </row>
    <row r="88" spans="1:4" ht="12.75">
      <c r="A88" s="18" t="s">
        <v>89</v>
      </c>
      <c r="B88" s="13">
        <v>630</v>
      </c>
      <c r="C88" s="99"/>
      <c r="D88" s="99">
        <v>0</v>
      </c>
    </row>
    <row r="89" spans="1:4" ht="12.75">
      <c r="A89" s="18" t="s">
        <v>90</v>
      </c>
      <c r="B89" s="13">
        <v>640</v>
      </c>
      <c r="C89" s="99"/>
      <c r="D89" s="99"/>
    </row>
    <row r="90" spans="1:4" ht="12.75">
      <c r="A90" s="18" t="s">
        <v>91</v>
      </c>
      <c r="B90" s="13">
        <v>650</v>
      </c>
      <c r="C90" s="99"/>
      <c r="D90" s="99"/>
    </row>
    <row r="91" spans="1:4" ht="12.75">
      <c r="A91" s="18" t="s">
        <v>91</v>
      </c>
      <c r="B91" s="13">
        <v>660</v>
      </c>
      <c r="C91" s="99"/>
      <c r="D91" s="99"/>
    </row>
    <row r="92" spans="1:4" ht="12.75">
      <c r="A92" s="18" t="s">
        <v>92</v>
      </c>
      <c r="B92" s="13">
        <v>670</v>
      </c>
      <c r="C92" s="99">
        <v>21814.4</v>
      </c>
      <c r="D92" s="99">
        <v>22493.2</v>
      </c>
    </row>
    <row r="93" spans="1:4" ht="12.75">
      <c r="A93" s="18" t="s">
        <v>93</v>
      </c>
      <c r="B93" s="13">
        <v>680</v>
      </c>
      <c r="C93" s="99">
        <v>35780.9</v>
      </c>
      <c r="D93" s="99">
        <v>48412.3</v>
      </c>
    </row>
    <row r="94" spans="1:4" ht="12.75">
      <c r="A94" s="18" t="s">
        <v>94</v>
      </c>
      <c r="B94" s="13">
        <v>690</v>
      </c>
      <c r="C94" s="99">
        <v>0</v>
      </c>
      <c r="D94" s="99"/>
    </row>
    <row r="95" spans="1:4" ht="12.75">
      <c r="A95" s="18" t="s">
        <v>95</v>
      </c>
      <c r="B95" s="13">
        <v>700</v>
      </c>
      <c r="C95" s="99">
        <v>0</v>
      </c>
      <c r="D95" s="99">
        <v>9475.1</v>
      </c>
    </row>
    <row r="96" spans="1:4" ht="12.75">
      <c r="A96" s="18" t="s">
        <v>96</v>
      </c>
      <c r="B96" s="13">
        <v>710</v>
      </c>
      <c r="C96" s="99"/>
      <c r="D96" s="99">
        <v>0</v>
      </c>
    </row>
    <row r="97" spans="1:4" ht="12.75">
      <c r="A97" s="18" t="s">
        <v>97</v>
      </c>
      <c r="B97" s="13">
        <v>720</v>
      </c>
      <c r="C97" s="99">
        <v>0</v>
      </c>
      <c r="D97" s="99">
        <v>72219.1</v>
      </c>
    </row>
    <row r="98" spans="1:4" ht="12.75">
      <c r="A98" s="18" t="s">
        <v>98</v>
      </c>
      <c r="B98" s="13">
        <v>730</v>
      </c>
      <c r="C98" s="99"/>
      <c r="D98" s="99"/>
    </row>
    <row r="99" spans="1:4" ht="12.75">
      <c r="A99" s="18" t="s">
        <v>99</v>
      </c>
      <c r="B99" s="13">
        <v>740</v>
      </c>
      <c r="C99" s="99">
        <v>0</v>
      </c>
      <c r="D99" s="99">
        <v>0</v>
      </c>
    </row>
    <row r="100" spans="1:4" ht="12.75">
      <c r="A100" s="18" t="s">
        <v>100</v>
      </c>
      <c r="B100" s="13">
        <v>750</v>
      </c>
      <c r="C100" s="99"/>
      <c r="D100" s="99"/>
    </row>
    <row r="101" spans="1:4" ht="12.75">
      <c r="A101" s="18" t="s">
        <v>101</v>
      </c>
      <c r="B101" s="13">
        <v>760</v>
      </c>
      <c r="C101" s="99">
        <v>259.8</v>
      </c>
      <c r="D101" s="99">
        <v>2589.6</v>
      </c>
    </row>
    <row r="102" spans="1:4" ht="12.75">
      <c r="A102" s="19" t="s">
        <v>102</v>
      </c>
      <c r="B102" s="26">
        <v>770</v>
      </c>
      <c r="C102" s="100">
        <v>93270</v>
      </c>
      <c r="D102" s="100">
        <v>193567.9</v>
      </c>
    </row>
    <row r="103" spans="1:4" ht="12.75">
      <c r="A103" s="19" t="s">
        <v>103</v>
      </c>
      <c r="B103" s="26">
        <v>780</v>
      </c>
      <c r="C103" s="100">
        <f>C68+C102</f>
        <v>26429854.9</v>
      </c>
      <c r="D103" s="100">
        <f>D68+D102</f>
        <v>26657127.299999997</v>
      </c>
    </row>
    <row r="104" spans="1:4" s="30" customFormat="1" ht="15.75">
      <c r="A104" s="28"/>
      <c r="B104" s="29"/>
      <c r="C104" s="53">
        <f>C103-C57</f>
        <v>0</v>
      </c>
      <c r="D104" s="53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4">
      <selection activeCell="D42" sqref="D42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1" t="s">
        <v>131</v>
      </c>
      <c r="B3" s="91"/>
      <c r="C3" s="4"/>
    </row>
    <row r="4" spans="1:3" ht="15.75">
      <c r="A4" s="91" t="str">
        <f>'Форма №1'!A3</f>
        <v>АО  Олой дехкон бозори                    200984163</v>
      </c>
      <c r="B4" s="91"/>
      <c r="C4" s="4"/>
    </row>
    <row r="5" spans="1:3" ht="15">
      <c r="A5" s="92" t="str">
        <f>'Форма №1'!A4</f>
        <v>за 2022 год  2- квартал. </v>
      </c>
      <c r="B5" s="92"/>
      <c r="C5" s="3"/>
    </row>
    <row r="6" ht="5.25" customHeight="1"/>
    <row r="7" spans="1:3" ht="18.75" customHeight="1">
      <c r="A7" s="93" t="s">
        <v>104</v>
      </c>
      <c r="B7" s="95" t="s">
        <v>105</v>
      </c>
      <c r="C7" s="2">
        <v>2022</v>
      </c>
    </row>
    <row r="8" spans="1:3" ht="31.5" customHeight="1">
      <c r="A8" s="94"/>
      <c r="B8" s="95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2156034.6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2156034.6</v>
      </c>
    </row>
    <row r="13" spans="1:3" ht="11.25">
      <c r="A13" s="39" t="s">
        <v>140</v>
      </c>
      <c r="B13" s="42">
        <v>40</v>
      </c>
      <c r="C13" s="41">
        <v>2003520.1</v>
      </c>
    </row>
    <row r="14" spans="1:3" ht="11.25">
      <c r="A14" s="36" t="s">
        <v>120</v>
      </c>
      <c r="B14" s="43">
        <v>50</v>
      </c>
      <c r="C14" s="38">
        <v>1056506.3</v>
      </c>
    </row>
    <row r="15" spans="1:3" ht="11.25">
      <c r="A15" s="36" t="s">
        <v>121</v>
      </c>
      <c r="B15" s="37">
        <v>60</v>
      </c>
      <c r="C15" s="38">
        <v>516003.1</v>
      </c>
    </row>
    <row r="16" spans="1:3" ht="11.25">
      <c r="A16" s="36" t="s">
        <v>122</v>
      </c>
      <c r="B16" s="37">
        <v>70</v>
      </c>
      <c r="C16" s="38">
        <v>421010.7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8917.6</v>
      </c>
    </row>
    <row r="19" spans="1:3" ht="11.25">
      <c r="A19" s="39" t="s">
        <v>110</v>
      </c>
      <c r="B19" s="35">
        <v>100</v>
      </c>
      <c r="C19" s="41">
        <v>161432.1</v>
      </c>
    </row>
    <row r="20" spans="1:3" ht="10.5" customHeight="1">
      <c r="A20" s="39" t="s">
        <v>142</v>
      </c>
      <c r="B20" s="35">
        <v>110</v>
      </c>
      <c r="C20" s="41">
        <v>259.8</v>
      </c>
    </row>
    <row r="21" spans="1:3" ht="11.25">
      <c r="A21" s="36" t="s">
        <v>143</v>
      </c>
      <c r="B21" s="44">
        <v>120</v>
      </c>
      <c r="C21" s="38">
        <v>259.8</v>
      </c>
    </row>
    <row r="22" spans="1:3" ht="11.25">
      <c r="A22" s="36" t="s">
        <v>144</v>
      </c>
      <c r="B22" s="44">
        <v>130</v>
      </c>
      <c r="C22" s="38">
        <v>0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161691.9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v>161691.9</v>
      </c>
    </row>
    <row r="34" spans="1:3" ht="11.25">
      <c r="A34" s="36" t="s">
        <v>115</v>
      </c>
      <c r="B34" s="44">
        <v>250</v>
      </c>
      <c r="C34" s="38">
        <v>34768.1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v>126923.8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G24" sqref="G24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97" t="s">
        <v>132</v>
      </c>
      <c r="B2" s="97"/>
      <c r="C2" s="97"/>
      <c r="D2" s="97"/>
      <c r="E2" s="97"/>
      <c r="F2" s="97"/>
      <c r="G2" s="97"/>
      <c r="H2" s="97"/>
    </row>
    <row r="3" spans="1:8" ht="20.25" customHeight="1">
      <c r="A3" s="97" t="s">
        <v>134</v>
      </c>
      <c r="B3" s="97"/>
      <c r="C3" s="97"/>
      <c r="D3" s="97"/>
      <c r="E3" s="97"/>
      <c r="F3" s="97"/>
      <c r="G3" s="97"/>
      <c r="H3" s="97"/>
    </row>
    <row r="4" spans="1:8" ht="20.25" customHeight="1">
      <c r="A4" s="97" t="str">
        <f>'Форма №1'!A3</f>
        <v>АО  Олой дехкон бозори                    200984163</v>
      </c>
      <c r="B4" s="97"/>
      <c r="C4" s="97"/>
      <c r="D4" s="97"/>
      <c r="E4" s="97"/>
      <c r="F4" s="97"/>
      <c r="G4" s="97"/>
      <c r="H4" s="97"/>
    </row>
    <row r="5" spans="1:8" ht="20.25" customHeight="1">
      <c r="A5" s="97" t="str">
        <f>'Форма №1'!A4</f>
        <v>за 2022 год  2- квартал. </v>
      </c>
      <c r="B5" s="97"/>
      <c r="C5" s="97"/>
      <c r="D5" s="97"/>
      <c r="E5" s="97"/>
      <c r="F5" s="97"/>
      <c r="G5" s="97"/>
      <c r="H5" s="97"/>
    </row>
    <row r="6" spans="7:10" ht="15.75" thickBot="1">
      <c r="G6" s="85"/>
      <c r="J6" s="5" t="s">
        <v>137</v>
      </c>
    </row>
    <row r="7" spans="1:13" ht="47.25">
      <c r="A7" s="63" t="s">
        <v>9</v>
      </c>
      <c r="B7" s="63" t="s">
        <v>0</v>
      </c>
      <c r="C7" s="64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78">
        <v>42370</v>
      </c>
      <c r="K7" s="80">
        <v>42370</v>
      </c>
      <c r="L7" s="78">
        <v>42370</v>
      </c>
      <c r="M7" s="78">
        <v>42370</v>
      </c>
    </row>
    <row r="8" spans="1:13" ht="15.75">
      <c r="A8" s="46">
        <v>1</v>
      </c>
      <c r="B8" s="47" t="s">
        <v>2</v>
      </c>
      <c r="C8" s="57" t="s">
        <v>123</v>
      </c>
      <c r="D8" s="74">
        <v>0.1</v>
      </c>
      <c r="E8" s="76">
        <v>10</v>
      </c>
      <c r="F8" s="86">
        <f>'Форма № 2'!C33/(('Форма №1'!C57+'Форма №1'!D57)/2)</f>
        <v>0.006091583888948683</v>
      </c>
      <c r="G8" s="69">
        <f>IF(E8&gt;0,F8/E8*100,0)</f>
        <v>0.06091583888948683</v>
      </c>
      <c r="H8" s="69">
        <f aca="true" t="shared" si="0" ref="H8:H15">G8*D8/100</f>
        <v>6.091583888948683E-05</v>
      </c>
      <c r="I8" s="50"/>
      <c r="J8" s="79">
        <v>42461</v>
      </c>
      <c r="K8" s="81">
        <v>42552</v>
      </c>
      <c r="L8" s="79">
        <v>42644</v>
      </c>
      <c r="M8" s="79">
        <v>42736</v>
      </c>
    </row>
    <row r="9" spans="1:13" ht="16.5" thickBot="1">
      <c r="A9" s="46">
        <f>A8+1</f>
        <v>2</v>
      </c>
      <c r="B9" s="47" t="s">
        <v>3</v>
      </c>
      <c r="C9" s="57" t="s">
        <v>124</v>
      </c>
      <c r="D9" s="74">
        <v>0.1</v>
      </c>
      <c r="E9" s="76">
        <v>2</v>
      </c>
      <c r="F9" s="55">
        <f>'Форма №1'!D49/'Форма №1'!D83</f>
        <v>6.1769583658371525</v>
      </c>
      <c r="G9" s="69">
        <f>IF(E9&gt;0,F9/E9*100,0)</f>
        <v>308.84791829185764</v>
      </c>
      <c r="H9" s="69">
        <f t="shared" si="0"/>
        <v>0.30884791829185765</v>
      </c>
      <c r="I9" s="50"/>
      <c r="J9" s="82">
        <f>J8-J7</f>
        <v>91</v>
      </c>
      <c r="K9" s="83">
        <f>K8-K7</f>
        <v>182</v>
      </c>
      <c r="L9" s="82">
        <f>L8-L7</f>
        <v>274</v>
      </c>
      <c r="M9" s="82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7" t="s">
        <v>125</v>
      </c>
      <c r="D10" s="74">
        <v>0.25</v>
      </c>
      <c r="E10" s="76">
        <v>25</v>
      </c>
      <c r="F10" s="55">
        <f>'Форма №1'!D68/('Форма №1'!D102-'Форма №1'!D70)</f>
        <v>136.71460712235861</v>
      </c>
      <c r="G10" s="69">
        <f>IF(E10&gt;0,F10/E10*100,0)</f>
        <v>546.8584284894345</v>
      </c>
      <c r="H10" s="69">
        <f t="shared" si="0"/>
        <v>1.3671460712235861</v>
      </c>
      <c r="I10" s="50"/>
    </row>
    <row r="11" spans="1:13" s="72" customFormat="1" ht="15.75">
      <c r="A11" s="66">
        <f t="shared" si="1"/>
        <v>4</v>
      </c>
      <c r="B11" s="67" t="s">
        <v>5</v>
      </c>
      <c r="C11" s="73" t="s">
        <v>138</v>
      </c>
      <c r="D11" s="74">
        <v>0.2</v>
      </c>
      <c r="E11" s="76">
        <v>50</v>
      </c>
      <c r="F11" s="68">
        <f>181/('Форма № 2'!C10/(('Форма №1'!C84+'Форма №1'!D84)/2))</f>
        <v>12.040042631968893</v>
      </c>
      <c r="G11" s="70">
        <f>IF(E11&gt;0,E11/F11*100,0)</f>
        <v>415.28092157447423</v>
      </c>
      <c r="H11" s="70">
        <f t="shared" si="0"/>
        <v>0.8305618431489485</v>
      </c>
      <c r="I11" s="71"/>
      <c r="J11" s="78">
        <v>42736</v>
      </c>
      <c r="K11" s="80">
        <v>42736</v>
      </c>
      <c r="L11" s="78">
        <v>42736</v>
      </c>
      <c r="M11" s="78">
        <v>42736</v>
      </c>
    </row>
    <row r="12" spans="1:13" s="72" customFormat="1" ht="15.75">
      <c r="A12" s="66">
        <f t="shared" si="1"/>
        <v>5</v>
      </c>
      <c r="B12" s="67" t="s">
        <v>6</v>
      </c>
      <c r="C12" s="73" t="s">
        <v>139</v>
      </c>
      <c r="D12" s="74">
        <v>0.2</v>
      </c>
      <c r="E12" s="76">
        <v>50</v>
      </c>
      <c r="F12" s="68">
        <f>181/('Форма № 2'!C10/(('Форма №1'!C37+'Форма №1'!D37)/2))</f>
        <v>23.50938614343202</v>
      </c>
      <c r="G12" s="70">
        <f>IF(E12&gt;0,E12/F12*100,0)</f>
        <v>212.68101044811348</v>
      </c>
      <c r="H12" s="70">
        <f t="shared" si="0"/>
        <v>0.425362020896227</v>
      </c>
      <c r="I12" s="71"/>
      <c r="J12" s="79">
        <v>42826</v>
      </c>
      <c r="K12" s="81">
        <v>42917</v>
      </c>
      <c r="L12" s="79">
        <v>43009</v>
      </c>
      <c r="M12" s="79">
        <v>43101</v>
      </c>
    </row>
    <row r="13" spans="1:13" ht="16.5" thickBot="1">
      <c r="A13" s="46">
        <f>A12+1</f>
        <v>6</v>
      </c>
      <c r="B13" s="47" t="s">
        <v>7</v>
      </c>
      <c r="C13" s="58" t="s">
        <v>127</v>
      </c>
      <c r="D13" s="74">
        <v>0.15</v>
      </c>
      <c r="E13" s="76">
        <v>5</v>
      </c>
      <c r="F13" s="56">
        <f>'Форма №1'!D56/('Форма №1'!D102-'Форма №1'!D70)</f>
        <v>8.055317539736702</v>
      </c>
      <c r="G13" s="69">
        <f>IF(E13&gt;0,F13/E13*100,0)</f>
        <v>161.10635079473403</v>
      </c>
      <c r="H13" s="69">
        <f t="shared" si="0"/>
        <v>0.24165952619210102</v>
      </c>
      <c r="I13" s="50"/>
      <c r="J13" s="82">
        <f>J12-J11</f>
        <v>90</v>
      </c>
      <c r="K13" s="83">
        <f>K12-K11</f>
        <v>181</v>
      </c>
      <c r="L13" s="82">
        <f>L12-L11</f>
        <v>273</v>
      </c>
      <c r="M13" s="82">
        <f>M12-M11</f>
        <v>365</v>
      </c>
    </row>
    <row r="14" spans="1:9" ht="15.75">
      <c r="A14" s="46">
        <f t="shared" si="1"/>
        <v>7</v>
      </c>
      <c r="B14" s="47" t="s">
        <v>126</v>
      </c>
      <c r="C14" s="58"/>
      <c r="D14" s="74"/>
      <c r="E14" s="76"/>
      <c r="F14" s="56"/>
      <c r="G14" s="69">
        <f>IF(E14&gt;0,F14/E14*100,0)</f>
        <v>0</v>
      </c>
      <c r="H14" s="69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59"/>
      <c r="D15" s="75"/>
      <c r="E15" s="77"/>
      <c r="F15" s="46"/>
      <c r="G15" s="69">
        <f>IF(E15&gt;0,F15/E15*100,0)</f>
        <v>0</v>
      </c>
      <c r="H15" s="69">
        <f t="shared" si="0"/>
        <v>0</v>
      </c>
      <c r="I15" s="50"/>
    </row>
    <row r="16" spans="1:8" ht="15.75">
      <c r="A16" s="96" t="s">
        <v>119</v>
      </c>
      <c r="B16" s="96"/>
      <c r="C16" s="60"/>
      <c r="D16" s="54">
        <f>SUM(D8:D15)</f>
        <v>1</v>
      </c>
      <c r="E16" s="65"/>
      <c r="F16" s="1"/>
      <c r="G16" s="7"/>
      <c r="H16" s="84">
        <f>SUM(H8:H15)</f>
        <v>3.1736382955916094</v>
      </c>
    </row>
    <row r="18" spans="1:8" ht="29.25" customHeight="1">
      <c r="A18" s="98" t="s">
        <v>11</v>
      </c>
      <c r="B18" s="98"/>
      <c r="C18" s="98"/>
      <c r="D18" s="98"/>
      <c r="E18" s="98"/>
      <c r="F18" s="98"/>
      <c r="G18" s="98"/>
      <c r="H18" s="98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2020-04-23T06:36:14Z</cp:lastPrinted>
  <dcterms:created xsi:type="dcterms:W3CDTF">2016-02-18T09:40:36Z</dcterms:created>
  <dcterms:modified xsi:type="dcterms:W3CDTF">2022-07-25T10:59:07Z</dcterms:modified>
  <cp:category/>
  <cp:version/>
  <cp:contentType/>
  <cp:contentStatus/>
</cp:coreProperties>
</file>