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<sst xmlns="http://schemas.openxmlformats.org/spreadsheetml/2006/main" count="159" uniqueCount="155">
  <si>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</si>
  <si>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</si>
  <si>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</si>
  <si>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</si>
  <si>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</si>
  <si>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</si>
  <si>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</si>
  <si>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</si>
  <si>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</si>
  <si>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</si>
  <si>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</si>
  <si>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</si>
  <si>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</si>
  <si>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</si>
  <si>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</si>
  <si>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</si>
  <si>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</si>
  <si>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</si>
  <si>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</si>
  <si>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</si>
  <si>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</si>
  <si>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</si>
  <si>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</si>
  <si>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</si>
  <si>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</si>
  <si>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</si>
  <si>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</si>
  <si>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</si>
  <si>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</si>
  <si>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</si>
  <si>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</si>
  <si>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</si>
  <si>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</si>
  <si>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</si>
  <si>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</si>
  <si>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</si>
  <si>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</si>
  <si>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</si>
  <si>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</si>
  <si>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</si>
  <si>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</si>
  <si>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</si>
  <si>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</si>
  <si>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</si>
  <si>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</si>
  <si>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</si>
  <si>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</si>
  <si>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</si>
  <si>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</si>
  <si>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</si>
  <si>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</si>
  <si>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</si>
  <si>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</si>
  <si>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</si>
  <si>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</si>
  <si>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</si>
  <si>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</si>
  <si>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</si>
  <si>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</si>
  <si>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</si>
  <si>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</si>
  <si>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</si>
  <si>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</si>
  <si>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</si>
  <si>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</si>
  <si>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</si>
  <si>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</si>
  <si>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</si>
  <si>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</si>
  <si>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</si>
  <si>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</si>
  <si>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</si>
  <si>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</si>
  <si>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</si>
  <si>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</si>
  <si>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</si>
  <si>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</si>
  <si>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</si>
  <si>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</si>
  <si>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</si>
  <si>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</si>
  <si>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</si>
  <si>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</si>
  <si>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</si>
  <si>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</si>
  <si>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</si>
  <si>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</si>
  <si>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</si>
  <si>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</si>
  <si>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</si>
  <si>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</si>
  <si>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</si>
  <si>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</si>
  <si>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</si>
  <si>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</si>
  <si>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</si>
  <si>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</si>
  <si>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</si>
  <si>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</si>
  <si>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</si>
  <si>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</si>
  <si>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</si>
  <si>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</si>
  <si>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</si>
  <si>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</si>
  <si>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</si>
  <si>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</si>
  <si>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</si>
  <si>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</si>
  <si>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</si>
  <si>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</si>
  <si>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</si>
  <si>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</si>
  <si>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</si>
  <si>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</si>
  <si>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</si>
  <si>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</si>
  <si>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</si>
  <si>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</si>
  <si>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</si>
  <si>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</si>
  <si>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</si>
  <si>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</si>
  <si>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</si>
  <si>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</si>
  <si>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</si>
  <si>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</si>
  <si>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</si>
  <si>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</si>
  <si>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</si>
  <si>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</si>
  <si>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</si>
  <si>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</si>
  <si>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</si>
  <si>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</si>
  <si>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</si>
  <si>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</si>
  <si>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</si>
  <si>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</si>
  <si>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</si>
  <si>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</si>
  <si>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</si>
  <si>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</si>
  <si>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</si>
  <si>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</si>
  <si>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</si>
  <si>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</si>
  <si>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</si>
  <si>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</si>
  <si>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</si>
  <si>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</si>
  <si>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</si>
  <si>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Олой дехкон бозори                    200984163</t>
  </si>
  <si>
    <t xml:space="preserve">за 2023 год  3- квартал. </t>
  </si>
  <si>
    <t>за 3-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</si>
</sst>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3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1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44927</v>
      </c>
      <c r="D6" s="62">
        <v>45200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1" t="s">
        <v>14</v>
      </c>
      <c r="B8" s="92"/>
      <c r="C8" s="92"/>
      <c r="D8" s="92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27246148.1</v>
      </c>
      <c r="D10" s="51">
        <v>27419449</v>
      </c>
    </row>
    <row r="11" spans="1:4" ht="12.75">
      <c r="A11" s="16" t="s">
        <v>17</v>
      </c>
      <c r="B11" s="17">
        <v>11</v>
      </c>
      <c r="C11" s="51">
        <v>2365075.8</v>
      </c>
      <c r="D11" s="51">
        <v>2703584.2</v>
      </c>
    </row>
    <row r="12" spans="1:4" ht="12.75">
      <c r="A12" s="18" t="s">
        <v>18</v>
      </c>
      <c r="B12" s="17">
        <v>12</v>
      </c>
      <c r="C12" s="51">
        <v>24881072.3</v>
      </c>
      <c r="D12" s="51">
        <v>24721863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3418.1</v>
      </c>
      <c r="D17" s="52">
        <v>3418.1</v>
      </c>
    </row>
    <row r="18" spans="1:4" ht="12.75">
      <c r="A18" s="18" t="s">
        <v>24</v>
      </c>
      <c r="B18" s="17">
        <v>40</v>
      </c>
      <c r="C18" s="51">
        <v>3418.1</v>
      </c>
      <c r="D18" s="51">
        <v>3418.1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24884490.400000002</v>
      </c>
      <c r="D28" s="53">
        <f>D12+D16+D17+D23+D24+D25+D27</f>
        <v>24725281.1</v>
      </c>
    </row>
    <row r="29" spans="1:4" ht="27.75" customHeight="1">
      <c r="A29" s="93" t="s">
        <v>35</v>
      </c>
      <c r="B29" s="94"/>
      <c r="C29" s="94"/>
      <c r="D29" s="94"/>
    </row>
    <row r="30" spans="1:4" ht="12.75">
      <c r="A30" s="24" t="s">
        <v>36</v>
      </c>
      <c r="B30" s="25">
        <v>140</v>
      </c>
      <c r="C30" s="87">
        <v>7399.1</v>
      </c>
      <c r="D30" s="87">
        <v>0</v>
      </c>
    </row>
    <row r="31" spans="1:4" ht="12.75">
      <c r="A31" s="18" t="s">
        <v>37</v>
      </c>
      <c r="B31" s="13">
        <v>150</v>
      </c>
      <c r="C31" s="51">
        <v>7399.1</v>
      </c>
      <c r="D31" s="51">
        <v>0</v>
      </c>
    </row>
    <row r="32" spans="1:4" ht="12.75">
      <c r="A32" s="18" t="s">
        <v>38</v>
      </c>
      <c r="B32" s="13">
        <v>160</v>
      </c>
      <c r="C32" s="51"/>
      <c r="D32" s="51">
        <v>0</v>
      </c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/>
      <c r="D36" s="51">
        <v>0</v>
      </c>
    </row>
    <row r="37" spans="1:4" ht="12.75">
      <c r="A37" s="19" t="s">
        <v>135</v>
      </c>
      <c r="B37" s="26">
        <v>210</v>
      </c>
      <c r="C37" s="52">
        <v>555612.9</v>
      </c>
      <c r="D37" s="52">
        <v>511156.8</v>
      </c>
    </row>
    <row r="38" spans="1:4" ht="12.75">
      <c r="A38" s="18" t="s">
        <v>32</v>
      </c>
      <c r="B38" s="26">
        <v>211</v>
      </c>
      <c r="C38" s="52"/>
      <c r="D38" s="52">
        <v>0</v>
      </c>
    </row>
    <row r="39" spans="1:4" ht="12.75">
      <c r="A39" s="18" t="s">
        <v>43</v>
      </c>
      <c r="B39" s="13">
        <v>220</v>
      </c>
      <c r="C39" s="51">
        <v>202214.3</v>
      </c>
      <c r="D39" s="51">
        <v>311493.6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/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23480.3</v>
      </c>
      <c r="D43" s="51">
        <v>101653.4</v>
      </c>
    </row>
    <row r="44" spans="1:4" ht="12.75">
      <c r="A44" s="18" t="s">
        <v>48</v>
      </c>
      <c r="B44" s="13">
        <v>270</v>
      </c>
      <c r="C44" s="51">
        <v>144684.6</v>
      </c>
      <c r="D44" s="51">
        <v>0</v>
      </c>
    </row>
    <row r="45" spans="1:4" ht="12.75">
      <c r="A45" s="18" t="s">
        <v>49</v>
      </c>
      <c r="B45" s="13">
        <v>280</v>
      </c>
      <c r="C45" s="51">
        <v>1440.8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21156.9</v>
      </c>
      <c r="D47" s="51">
        <v>129.6</v>
      </c>
    </row>
    <row r="48" spans="1:4" ht="12.75">
      <c r="A48" s="18" t="s">
        <v>52</v>
      </c>
      <c r="B48" s="13">
        <v>310</v>
      </c>
      <c r="C48" s="51">
        <v>162636</v>
      </c>
      <c r="D48" s="51">
        <v>97880.2</v>
      </c>
    </row>
    <row r="49" spans="1:4" ht="12.75">
      <c r="A49" s="19" t="s">
        <v>53</v>
      </c>
      <c r="B49" s="26">
        <v>320</v>
      </c>
      <c r="C49" s="52">
        <v>1319826.6</v>
      </c>
      <c r="D49" s="52">
        <v>2185490.3</v>
      </c>
    </row>
    <row r="50" spans="1:4" ht="12.75">
      <c r="A50" s="18" t="s">
        <v>54</v>
      </c>
      <c r="B50" s="13">
        <v>330</v>
      </c>
      <c r="C50" s="51">
        <v>13218.1</v>
      </c>
      <c r="D50" s="51">
        <v>25925.1</v>
      </c>
    </row>
    <row r="51" spans="1:4" ht="12.75">
      <c r="A51" s="18" t="s">
        <v>55</v>
      </c>
      <c r="B51" s="13">
        <v>340</v>
      </c>
      <c r="C51" s="51">
        <v>1306367.7</v>
      </c>
      <c r="D51" s="51">
        <v>2159565.2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240.8</v>
      </c>
      <c r="D53" s="51">
        <v>4194</v>
      </c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1882838.6</v>
      </c>
      <c r="D56" s="52">
        <v>2696647.1</v>
      </c>
    </row>
    <row r="57" spans="1:4" ht="12.75">
      <c r="A57" s="19" t="s">
        <v>61</v>
      </c>
      <c r="B57" s="26">
        <v>400</v>
      </c>
      <c r="C57" s="52">
        <f>C28+C56</f>
        <v>26767329.000000004</v>
      </c>
      <c r="D57" s="52">
        <f>D28+D56</f>
        <v>27421928.200000003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1" t="s">
        <v>62</v>
      </c>
      <c r="B60" s="92"/>
      <c r="C60" s="92"/>
      <c r="D60" s="92"/>
    </row>
    <row r="61" spans="1:4" ht="12.75">
      <c r="A61" s="18" t="s">
        <v>63</v>
      </c>
      <c r="B61" s="13">
        <v>410</v>
      </c>
      <c r="C61" s="51">
        <v>1849174</v>
      </c>
      <c r="D61" s="51">
        <v>1849174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3261370.4</v>
      </c>
      <c r="D63" s="51">
        <v>3261370.4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-834015.1</v>
      </c>
      <c r="D65" s="51">
        <v>-243797.4</v>
      </c>
    </row>
    <row r="66" spans="1:4" ht="12.75">
      <c r="A66" s="18" t="s">
        <v>68</v>
      </c>
      <c r="B66" s="13">
        <v>460</v>
      </c>
      <c r="C66" s="51">
        <v>22345390</v>
      </c>
      <c r="D66" s="51">
        <v>22345390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f>C61+C62+C63-C64+C65+C66+C67</f>
        <v>26621919.3</v>
      </c>
      <c r="D68" s="52">
        <f>D61+D62+D63-D64+D65+D66+D67</f>
        <v>27212137</v>
      </c>
    </row>
    <row r="69" spans="1:4" ht="12.75">
      <c r="A69" s="91" t="s">
        <v>71</v>
      </c>
      <c r="B69" s="92"/>
      <c r="C69" s="92"/>
      <c r="D69" s="92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145409.7</v>
      </c>
      <c r="D83" s="52">
        <v>209791.2</v>
      </c>
    </row>
    <row r="84" spans="1:4" ht="25.5">
      <c r="A84" s="27" t="s">
        <v>85</v>
      </c>
      <c r="B84" s="13">
        <v>601</v>
      </c>
      <c r="C84" s="52">
        <v>145409.7</v>
      </c>
      <c r="D84" s="52">
        <v>209791.2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37266.2</v>
      </c>
      <c r="D86" s="51">
        <v>51458.6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7780</v>
      </c>
      <c r="D92" s="51">
        <v>15638.2</v>
      </c>
    </row>
    <row r="93" spans="1:4" ht="12.75">
      <c r="A93" s="18" t="s">
        <v>93</v>
      </c>
      <c r="B93" s="13">
        <v>680</v>
      </c>
      <c r="C93" s="51">
        <v>100333.5</v>
      </c>
      <c r="D93" s="51">
        <v>49999.5</v>
      </c>
    </row>
    <row r="94" spans="1:4" ht="12.75">
      <c r="A94" s="18" t="s">
        <v>94</v>
      </c>
      <c r="B94" s="13">
        <v>690</v>
      </c>
      <c r="C94" s="51">
        <v>0</v>
      </c>
      <c r="D94" s="51"/>
    </row>
    <row r="95" spans="1:4" ht="12.75">
      <c r="A95" s="18" t="s">
        <v>95</v>
      </c>
      <c r="B95" s="13">
        <v>700</v>
      </c>
      <c r="C95" s="51">
        <v>0</v>
      </c>
      <c r="D95" s="51">
        <v>10599.6</v>
      </c>
    </row>
    <row r="96" spans="1:4" ht="12.75">
      <c r="A96" s="18" t="s">
        <v>96</v>
      </c>
      <c r="B96" s="13">
        <v>710</v>
      </c>
      <c r="C96" s="51"/>
      <c r="D96" s="51">
        <v>0</v>
      </c>
    </row>
    <row r="97" spans="1:4" ht="12.75">
      <c r="A97" s="18" t="s">
        <v>97</v>
      </c>
      <c r="B97" s="13">
        <v>720</v>
      </c>
      <c r="C97" s="51">
        <v>0</v>
      </c>
      <c r="D97" s="51">
        <v>65510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>
        <v>0</v>
      </c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</v>
      </c>
      <c r="D101" s="51">
        <v>16585.3</v>
      </c>
    </row>
    <row r="102" spans="1:4" ht="12.75">
      <c r="A102" s="19" t="s">
        <v>102</v>
      </c>
      <c r="B102" s="26">
        <v>770</v>
      </c>
      <c r="C102" s="52">
        <v>145409.7</v>
      </c>
      <c r="D102" s="52">
        <v>209791.2</v>
      </c>
    </row>
    <row r="103" spans="1:4" ht="12.75">
      <c r="A103" s="19" t="s">
        <v>103</v>
      </c>
      <c r="B103" s="26">
        <v>780</v>
      </c>
      <c r="C103" s="52">
        <f>C68+C102</f>
        <v>26767329</v>
      </c>
      <c r="D103" s="52">
        <f>D68+D102</f>
        <v>27421928.2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0">
      <selection activeCell="D36" sqref="D36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5" t="s">
        <v>131</v>
      </c>
      <c r="B3" s="95"/>
      <c r="C3" s="4"/>
    </row>
    <row r="4" spans="1:3" ht="15.75">
      <c r="A4" s="95" t="str">
        <f>'Форма №1'!A3</f>
        <v>АО  Олой дехкон бозори                    200984163</v>
      </c>
      <c r="B4" s="95"/>
      <c r="C4" s="4"/>
    </row>
    <row r="5" spans="1:3" ht="15">
      <c r="A5" s="96" t="str">
        <f>'Форма №1'!A4</f>
        <v>за 2023 год  3- квартал. </v>
      </c>
      <c r="B5" s="96"/>
      <c r="C5" s="3"/>
    </row>
    <row r="6" ht="5.25" customHeight="1"/>
    <row r="7" spans="1:3" ht="18.75" customHeight="1">
      <c r="A7" s="97" t="s">
        <v>104</v>
      </c>
      <c r="B7" s="99" t="s">
        <v>105</v>
      </c>
      <c r="C7" s="2">
        <v>2023</v>
      </c>
    </row>
    <row r="8" spans="1:3" ht="31.5" customHeight="1">
      <c r="A8" s="98"/>
      <c r="B8" s="99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4001743.1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4001743.1</v>
      </c>
    </row>
    <row r="13" spans="1:3" ht="11.25">
      <c r="A13" s="39" t="s">
        <v>140</v>
      </c>
      <c r="B13" s="42">
        <v>40</v>
      </c>
      <c r="C13" s="41">
        <v>3266610.1</v>
      </c>
    </row>
    <row r="14" spans="1:3" ht="11.25">
      <c r="A14" s="36" t="s">
        <v>120</v>
      </c>
      <c r="B14" s="43">
        <v>50</v>
      </c>
      <c r="C14" s="38">
        <v>1609587.6</v>
      </c>
    </row>
    <row r="15" spans="1:3" ht="11.25">
      <c r="A15" s="36" t="s">
        <v>121</v>
      </c>
      <c r="B15" s="37">
        <v>60</v>
      </c>
      <c r="C15" s="38">
        <v>954106.3</v>
      </c>
    </row>
    <row r="16" spans="1:3" ht="11.25">
      <c r="A16" s="36" t="s">
        <v>122</v>
      </c>
      <c r="B16" s="37">
        <v>70</v>
      </c>
      <c r="C16" s="38">
        <v>702916.2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3201</v>
      </c>
    </row>
    <row r="19" spans="1:3" ht="11.25">
      <c r="A19" s="39" t="s">
        <v>110</v>
      </c>
      <c r="B19" s="35">
        <v>100</v>
      </c>
      <c r="C19" s="41">
        <v>738334.2</v>
      </c>
    </row>
    <row r="20" spans="1:3" ht="10.5" customHeight="1">
      <c r="A20" s="39" t="s">
        <v>142</v>
      </c>
      <c r="B20" s="35">
        <v>110</v>
      </c>
      <c r="C20" s="41">
        <v>0</v>
      </c>
    </row>
    <row r="21" spans="1:3" ht="11.25">
      <c r="A21" s="36" t="s">
        <v>143</v>
      </c>
      <c r="B21" s="44">
        <v>120</v>
      </c>
      <c r="C21" s="38">
        <v>0</v>
      </c>
    </row>
    <row r="22" spans="1:3" ht="11.25">
      <c r="A22" s="36" t="s">
        <v>144</v>
      </c>
      <c r="B22" s="44">
        <v>130</v>
      </c>
      <c r="C22" s="38">
        <v>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738334.2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738334.2</v>
      </c>
    </row>
    <row r="34" spans="1:3" ht="11.25">
      <c r="A34" s="36" t="s">
        <v>115</v>
      </c>
      <c r="B34" s="44">
        <v>250</v>
      </c>
      <c r="C34" s="38">
        <v>148116.5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v>590217.7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A1" sqref="A1:H22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1" t="s">
        <v>132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1" t="s">
        <v>134</v>
      </c>
      <c r="B3" s="101"/>
      <c r="C3" s="101"/>
      <c r="D3" s="101"/>
      <c r="E3" s="101"/>
      <c r="F3" s="101"/>
      <c r="G3" s="101"/>
      <c r="H3" s="101"/>
    </row>
    <row r="4" spans="1:8" ht="20.25" customHeight="1">
      <c r="A4" s="101" t="str">
        <f>'Форма №1'!A3</f>
        <v>АО  Олой дехкон бозори                    200984163</v>
      </c>
      <c r="B4" s="101"/>
      <c r="C4" s="101"/>
      <c r="D4" s="101"/>
      <c r="E4" s="101"/>
      <c r="F4" s="101"/>
      <c r="G4" s="101"/>
      <c r="H4" s="101"/>
    </row>
    <row r="5" spans="1:8" ht="20.25" customHeight="1">
      <c r="A5" s="101" t="str">
        <f>'Форма №1'!A4</f>
        <v>за 2023 год  3- квартал. </v>
      </c>
      <c r="B5" s="101"/>
      <c r="C5" s="101"/>
      <c r="D5" s="101"/>
      <c r="E5" s="101"/>
      <c r="F5" s="101"/>
      <c r="G5" s="101"/>
      <c r="H5" s="101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0.02725020559979183</v>
      </c>
      <c r="G8" s="71">
        <f>IF(E8&gt;0,F8/E8*100,0)</f>
        <v>0.2725020559979183</v>
      </c>
      <c r="H8" s="71">
        <f aca="true" t="shared" si="0" ref="H8:H15">G8*D8/100</f>
        <v>0.0002725020559979183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10.417454592947653</v>
      </c>
      <c r="G9" s="71">
        <f>IF(E9&gt;0,F9/E9*100,0)</f>
        <v>520.8727296473827</v>
      </c>
      <c r="H9" s="71">
        <f t="shared" si="0"/>
        <v>0.5208727296473827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25</v>
      </c>
      <c r="F10" s="56">
        <f>'Форма №1'!D68/('Форма №1'!D102-'Форма №1'!D70)</f>
        <v>129.71057413275676</v>
      </c>
      <c r="G10" s="71">
        <f>IF(E10&gt;0,F10/E10*100,0)</f>
        <v>518.842296531027</v>
      </c>
      <c r="H10" s="71">
        <f t="shared" si="0"/>
        <v>1.2971057413275675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50</v>
      </c>
      <c r="F11" s="70">
        <f>273/('Форма № 2'!C10/(('Форма №1'!C84+'Форма №1'!D84)/2))</f>
        <v>12.115950884003524</v>
      </c>
      <c r="G11" s="72">
        <f>IF(E11&gt;0,E11/F11*100,0)</f>
        <v>412.6791242279969</v>
      </c>
      <c r="H11" s="72">
        <f t="shared" si="0"/>
        <v>0.8253582484559939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50</v>
      </c>
      <c r="F12" s="70">
        <f>273/('Форма № 2'!C10/(('Форма №1'!C37+'Форма №1'!D37)/2))</f>
        <v>36.38765918032069</v>
      </c>
      <c r="G12" s="72">
        <f>IF(E12&gt;0,E12/F12*100,0)</f>
        <v>137.4092236937329</v>
      </c>
      <c r="H12" s="72">
        <f t="shared" si="0"/>
        <v>0.27481844738746586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12.853957172655479</v>
      </c>
      <c r="G13" s="71">
        <f>IF(E13&gt;0,F13/E13*100,0)</f>
        <v>257.07914345310957</v>
      </c>
      <c r="H13" s="71">
        <f t="shared" si="0"/>
        <v>0.3856187151796643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0" t="s">
        <v>119</v>
      </c>
      <c r="B16" s="100"/>
      <c r="C16" s="61"/>
      <c r="D16" s="55">
        <f>SUM(D8:D15)</f>
        <v>1</v>
      </c>
      <c r="E16" s="67"/>
      <c r="F16" s="1"/>
      <c r="G16" s="7"/>
      <c r="H16" s="86">
        <f>SUM(H8:H15)</f>
        <v>3.3040463840540726</v>
      </c>
    </row>
    <row r="18" spans="1:8" ht="29.25" customHeight="1">
      <c r="A18" s="102" t="s">
        <v>11</v>
      </c>
      <c r="B18" s="102"/>
      <c r="C18" s="102"/>
      <c r="D18" s="102"/>
      <c r="E18" s="102"/>
      <c r="F18" s="102"/>
      <c r="G18" s="102"/>
      <c r="H18" s="10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2023-10-23T10:03:54Z</cp:lastPrinted>
  <dcterms:created xsi:type="dcterms:W3CDTF">2016-02-18T09:40:36Z</dcterms:created>
  <dcterms:modified xsi:type="dcterms:W3CDTF">2023-10-23T10:04:19Z</dcterms:modified>
  <cp:category/>
  <cp:version/>
  <cp:contentType/>
  <cp:contentStatus/>
</cp:coreProperties>
</file>